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7583896abc7a0ee3/Desktop/AGAR 25-26/Walpole/"/>
    </mc:Choice>
  </mc:AlternateContent>
  <xr:revisionPtr revIDLastSave="0" documentId="8_{145BA220-BCA1-460C-839B-E5D90D378BE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" sheetId="1" r:id="rId1"/>
    <sheet name="Reserv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C67" i="1"/>
  <c r="F28" i="2"/>
  <c r="E28" i="2"/>
  <c r="D28" i="2"/>
  <c r="F20" i="2" l="1"/>
  <c r="F30" i="2" s="1"/>
  <c r="E20" i="2"/>
  <c r="E30" i="2" s="1"/>
  <c r="D20" i="2"/>
  <c r="D30" i="2" s="1"/>
  <c r="J67" i="1"/>
  <c r="J73" i="1" s="1"/>
  <c r="E67" i="1"/>
  <c r="E73" i="1" s="1"/>
  <c r="D67" i="1" l="1"/>
  <c r="D73" i="1" s="1"/>
  <c r="B67" i="1"/>
  <c r="B73" i="1" s="1"/>
  <c r="C73" i="1"/>
  <c r="J72" i="1" l="1"/>
  <c r="E18" i="1"/>
  <c r="E72" i="1" s="1"/>
  <c r="D18" i="1"/>
  <c r="D72" i="1" s="1"/>
  <c r="C18" i="1"/>
  <c r="B18" i="1"/>
  <c r="B72" i="1" s="1"/>
  <c r="B74" i="1" l="1"/>
  <c r="C72" i="1"/>
  <c r="E71" i="1" l="1"/>
  <c r="E74" i="1" s="1"/>
  <c r="J71" i="1" s="1"/>
  <c r="J74" i="1" s="1"/>
  <c r="D71" i="1"/>
  <c r="D74" i="1" s="1"/>
  <c r="C71" i="1"/>
  <c r="C74" i="1" s="1"/>
</calcChain>
</file>

<file path=xl/sharedStrings.xml><?xml version="1.0" encoding="utf-8"?>
<sst xmlns="http://schemas.openxmlformats.org/spreadsheetml/2006/main" count="152" uniqueCount="125">
  <si>
    <t>ACTUAL</t>
  </si>
  <si>
    <t>BUDGET</t>
  </si>
  <si>
    <t>YEAR END</t>
  </si>
  <si>
    <t>F'CAST</t>
  </si>
  <si>
    <t>RESERVES</t>
  </si>
  <si>
    <t>NOTES</t>
  </si>
  <si>
    <t>RECEIPTS</t>
  </si>
  <si>
    <t>PAYMENTS</t>
  </si>
  <si>
    <t>TOTAL</t>
  </si>
  <si>
    <t>Income</t>
  </si>
  <si>
    <t>Expenditure</t>
  </si>
  <si>
    <t>Closing</t>
  </si>
  <si>
    <t>FUNDS</t>
  </si>
  <si>
    <t>FORECAST</t>
  </si>
  <si>
    <t>EAR MARKED RESERVES</t>
  </si>
  <si>
    <t>GENERAL RESERVES</t>
  </si>
  <si>
    <t>TOTAL RESERVES</t>
  </si>
  <si>
    <t>WALPOLE PARISH COUNCIL</t>
  </si>
  <si>
    <t>Precept</t>
  </si>
  <si>
    <t>Bank Interest</t>
  </si>
  <si>
    <t>Allotment Rents</t>
  </si>
  <si>
    <t>Village Crier - Adverts</t>
  </si>
  <si>
    <t>VAT Refunds</t>
  </si>
  <si>
    <t>Administration</t>
  </si>
  <si>
    <t>Insurance</t>
  </si>
  <si>
    <t>Information Commissioner</t>
  </si>
  <si>
    <t>Telephone</t>
  </si>
  <si>
    <t>Audit Fees</t>
  </si>
  <si>
    <t>Hall Hire</t>
  </si>
  <si>
    <t>Annual Subscriptions</t>
  </si>
  <si>
    <t>Bank Charges</t>
  </si>
  <si>
    <t>Allotments</t>
  </si>
  <si>
    <t>Drainage Rates</t>
  </si>
  <si>
    <t xml:space="preserve">Village Crier </t>
  </si>
  <si>
    <t>Printing &amp; Expenses</t>
  </si>
  <si>
    <t>Parks &amp; Open Spaces</t>
  </si>
  <si>
    <t>St Andrew's &amp; Swingfield Grass Cut</t>
  </si>
  <si>
    <t>Pest Control - Swingfield</t>
  </si>
  <si>
    <t>Litter Bin Emptying</t>
  </si>
  <si>
    <t>Dog Bin Emptying</t>
  </si>
  <si>
    <t>St Peter's PCC Grounds Maint Grant</t>
  </si>
  <si>
    <t>Highways</t>
  </si>
  <si>
    <t>Other</t>
  </si>
  <si>
    <t xml:space="preserve">VAT </t>
  </si>
  <si>
    <t>Training</t>
  </si>
  <si>
    <t>General Admin Expenses</t>
  </si>
  <si>
    <t xml:space="preserve">  </t>
  </si>
  <si>
    <t>Election Charges</t>
  </si>
  <si>
    <t>Charities &amp; Grants</t>
  </si>
  <si>
    <t>Chairmans Allowance</t>
  </si>
  <si>
    <t>Opening</t>
  </si>
  <si>
    <t>General Grass Cutting &amp; Maint</t>
  </si>
  <si>
    <t>(Where Applicable)</t>
  </si>
  <si>
    <t>Defribrillator Costs</t>
  </si>
  <si>
    <t>CIL Fund</t>
  </si>
  <si>
    <t>Playground Inspection</t>
  </si>
  <si>
    <t>Playground Repairs &amp; Maintenance</t>
  </si>
  <si>
    <t>TO  HALF</t>
  </si>
  <si>
    <t>YEAR</t>
  </si>
  <si>
    <t>2023/24</t>
  </si>
  <si>
    <t xml:space="preserve">Other </t>
  </si>
  <si>
    <t>Staff Costs</t>
  </si>
  <si>
    <t>Staff Expenses</t>
  </si>
  <si>
    <t>Neighbourhood Plan</t>
  </si>
  <si>
    <t xml:space="preserve">Donations </t>
  </si>
  <si>
    <t>NDP Expenses</t>
  </si>
  <si>
    <t xml:space="preserve">Sundries </t>
  </si>
  <si>
    <t>31.03.24</t>
  </si>
  <si>
    <t>Solar Farm Fund</t>
  </si>
  <si>
    <t>Other General</t>
  </si>
  <si>
    <t xml:space="preserve">Precept Reserve </t>
  </si>
  <si>
    <t>Provision for  Elections</t>
  </si>
  <si>
    <t>`</t>
  </si>
  <si>
    <t>2024/25</t>
  </si>
  <si>
    <t>Grants</t>
  </si>
  <si>
    <t>Cleaning</t>
  </si>
  <si>
    <t>Website</t>
  </si>
  <si>
    <t xml:space="preserve">Streetlighting </t>
  </si>
  <si>
    <t>SAM 2 Speed Unit</t>
  </si>
  <si>
    <t xml:space="preserve">CIL </t>
  </si>
  <si>
    <t>Transfer to Cross Keys</t>
  </si>
  <si>
    <t>31.03.25</t>
  </si>
  <si>
    <t>BUDGET FOR THE YEAR 2025/26</t>
  </si>
  <si>
    <t>2025/26</t>
  </si>
  <si>
    <t>Transfer to Walsoken</t>
  </si>
  <si>
    <t>31.03.26</t>
  </si>
  <si>
    <t>Earmarked Reserves</t>
  </si>
  <si>
    <t>New Equipment</t>
  </si>
  <si>
    <t>Reclaims for period 04.04.23 to 30.06.24.</t>
  </si>
  <si>
    <t>CIL Income</t>
  </si>
  <si>
    <t>Incl. funding for Adult Equipment.</t>
  </si>
  <si>
    <t>Reclaim for period 01.07.24 to 31.03.25.</t>
  </si>
  <si>
    <t>J Kirk re vandalised SAM unit.</t>
  </si>
  <si>
    <t>Received in October 2024</t>
  </si>
  <si>
    <t>Incl. increase in hours &amp; overtime.</t>
  </si>
  <si>
    <t>Ewings &amp; office supplies.</t>
  </si>
  <si>
    <t>Premium increase re new p/park equip.</t>
  </si>
  <si>
    <t>Reflects increase in PKF fees.</t>
  </si>
  <si>
    <t>NPTS, NALC. Scribe, ECS 7 Geoxphere.</t>
  </si>
  <si>
    <t>Contingency.</t>
  </si>
  <si>
    <t>Laptop &amp; £200 contingency.</t>
  </si>
  <si>
    <t>Blackamore contract estimate.</t>
  </si>
  <si>
    <t>Assumed included in above.</t>
  </si>
  <si>
    <t>Command.</t>
  </si>
  <si>
    <t>New equip, bike rack &amp; adult gym.</t>
  </si>
  <si>
    <t>Wreaths etc.</t>
  </si>
  <si>
    <t>In reserves.</t>
  </si>
  <si>
    <t>Includes play area &amp; adult gym.</t>
  </si>
  <si>
    <t>Prudent estimate</t>
  </si>
  <si>
    <t>No increase in hours or hourly rate.</t>
  </si>
  <si>
    <t>Ewings + 5% &amp; contingency £100.</t>
  </si>
  <si>
    <t>10% increase to cover new eqipment.</t>
  </si>
  <si>
    <t>Incl. 5% increase re PKF.</t>
  </si>
  <si>
    <t>Assumes 11 meetings.</t>
  </si>
  <si>
    <t>NPTS, Scribe &amp; Geoxphere.</t>
  </si>
  <si>
    <t>Wix &amp; Steve Jackman.</t>
  </si>
  <si>
    <t>Inc. 5%.</t>
  </si>
  <si>
    <t>Minuteman 5 x £500.</t>
  </si>
  <si>
    <t>Blackamore estimate.</t>
  </si>
  <si>
    <t>Inc. re new equipment.</t>
  </si>
  <si>
    <t>SSE &amp; K &amp; M Lighting annual charge.</t>
  </si>
  <si>
    <t>Inc 20%</t>
  </si>
  <si>
    <t xml:space="preserve">FINAL </t>
  </si>
  <si>
    <t>FINAL</t>
  </si>
  <si>
    <t>No longer used.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</si>
</sst>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0" xfId="0" applyFont="1" applyAlignment="1">
      <alignment horizontal="center"/>
    </xf>
    <xf numFmtId="0" fontId="0" fillId="0" borderId="7" xfId="0" applyBorder="1"/>
    <xf numFmtId="0" fontId="1" fillId="0" borderId="6" xfId="0" applyFont="1" applyBorder="1"/>
    <xf numFmtId="0" fontId="1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9" xfId="0" applyFont="1" applyBorder="1"/>
    <xf numFmtId="0" fontId="1" fillId="0" borderId="13" xfId="0" applyFont="1" applyBorder="1"/>
    <xf numFmtId="0" fontId="0" fillId="0" borderId="8" xfId="0" applyBorder="1"/>
    <xf numFmtId="0" fontId="0" fillId="0" borderId="1" xfId="0" applyBorder="1"/>
    <xf numFmtId="0" fontId="0" fillId="0" borderId="15" xfId="0" applyBorder="1"/>
    <xf numFmtId="0" fontId="0" fillId="2" borderId="0" xfId="0" applyFill="1"/>
    <xf numFmtId="0" fontId="0" fillId="2" borderId="7" xfId="0" applyFill="1" applyBorder="1"/>
    <xf numFmtId="0" fontId="1" fillId="0" borderId="1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7" xfId="0" applyBorder="1"/>
    <xf numFmtId="0" fontId="0" fillId="0" borderId="12" xfId="0" applyBorder="1"/>
    <xf numFmtId="0" fontId="1" fillId="0" borderId="10" xfId="0" applyFont="1" applyBorder="1"/>
    <xf numFmtId="2" fontId="1" fillId="0" borderId="10" xfId="0" applyNumberFormat="1" applyFont="1" applyBorder="1"/>
    <xf numFmtId="2" fontId="1" fillId="0" borderId="18" xfId="0" applyNumberFormat="1" applyFont="1" applyBorder="1"/>
    <xf numFmtId="2" fontId="1" fillId="0" borderId="2" xfId="0" applyNumberFormat="1" applyFont="1" applyBorder="1"/>
    <xf numFmtId="2" fontId="1" fillId="0" borderId="0" xfId="0" applyNumberFormat="1" applyFont="1"/>
    <xf numFmtId="2" fontId="0" fillId="0" borderId="0" xfId="0" applyNumberFormat="1"/>
    <xf numFmtId="0" fontId="0" fillId="0" borderId="18" xfId="0" applyBorder="1"/>
    <xf numFmtId="0" fontId="0" fillId="0" borderId="19" xfId="0" applyBorder="1"/>
    <xf numFmtId="2" fontId="1" fillId="0" borderId="16" xfId="0" applyNumberFormat="1" applyFont="1" applyBorder="1"/>
    <xf numFmtId="2" fontId="0" fillId="0" borderId="17" xfId="0" applyNumberFormat="1" applyBorder="1"/>
    <xf numFmtId="2" fontId="1" fillId="0" borderId="12" xfId="0" applyNumberFormat="1" applyFont="1" applyBorder="1"/>
    <xf numFmtId="0" fontId="2" fillId="0" borderId="0" xfId="0" applyFont="1"/>
    <xf numFmtId="0" fontId="0" fillId="0" borderId="22" xfId="0" applyBorder="1"/>
    <xf numFmtId="0" fontId="0" fillId="0" borderId="23" xfId="0" applyBorder="1"/>
    <xf numFmtId="0" fontId="0" fillId="0" borderId="20" xfId="0" applyBorder="1"/>
    <xf numFmtId="0" fontId="0" fillId="0" borderId="16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0" borderId="21" xfId="0" applyFont="1" applyBorder="1"/>
    <xf numFmtId="2" fontId="0" fillId="0" borderId="1" xfId="0" applyNumberFormat="1" applyBorder="1"/>
    <xf numFmtId="2" fontId="0" fillId="0" borderId="10" xfId="0" applyNumberFormat="1" applyBorder="1"/>
    <xf numFmtId="2" fontId="0" fillId="0" borderId="14" xfId="0" applyNumberFormat="1" applyBorder="1"/>
    <xf numFmtId="2" fontId="0" fillId="0" borderId="12" xfId="0" applyNumberFormat="1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0" fillId="3" borderId="17" xfId="0" applyFill="1" applyBorder="1"/>
    <xf numFmtId="2" fontId="0" fillId="3" borderId="14" xfId="0" applyNumberFormat="1" applyFill="1" applyBorder="1"/>
    <xf numFmtId="2" fontId="0" fillId="3" borderId="17" xfId="0" applyNumberFormat="1" applyFill="1" applyBorder="1"/>
    <xf numFmtId="2" fontId="0" fillId="3" borderId="12" xfId="0" applyNumberFormat="1" applyFill="1" applyBorder="1"/>
    <xf numFmtId="2" fontId="1" fillId="3" borderId="2" xfId="0" applyNumberFormat="1" applyFont="1" applyFill="1" applyBorder="1"/>
    <xf numFmtId="2" fontId="1" fillId="3" borderId="16" xfId="0" applyNumberFormat="1" applyFont="1" applyFill="1" applyBorder="1"/>
    <xf numFmtId="2" fontId="1" fillId="3" borderId="12" xfId="0" applyNumberFormat="1" applyFont="1" applyFill="1" applyBorder="1"/>
    <xf numFmtId="2" fontId="1" fillId="2" borderId="13" xfId="0" applyNumberFormat="1" applyFont="1" applyFill="1" applyBorder="1"/>
    <xf numFmtId="2" fontId="1" fillId="2" borderId="18" xfId="0" applyNumberFormat="1" applyFont="1" applyFill="1" applyBorder="1"/>
    <xf numFmtId="2" fontId="1" fillId="2" borderId="19" xfId="0" applyNumberFormat="1" applyFont="1" applyFill="1" applyBorder="1"/>
    <xf numFmtId="2" fontId="1" fillId="2" borderId="0" xfId="0" applyNumberFormat="1" applyFont="1" applyFill="1"/>
    <xf numFmtId="2" fontId="0" fillId="2" borderId="0" xfId="0" applyNumberFormat="1" applyFill="1"/>
    <xf numFmtId="2" fontId="1" fillId="2" borderId="10" xfId="0" applyNumberFormat="1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0" fillId="4" borderId="17" xfId="0" applyFill="1" applyBorder="1"/>
    <xf numFmtId="2" fontId="0" fillId="4" borderId="14" xfId="0" applyNumberFormat="1" applyFill="1" applyBorder="1"/>
    <xf numFmtId="2" fontId="0" fillId="4" borderId="17" xfId="0" applyNumberFormat="1" applyFill="1" applyBorder="1"/>
    <xf numFmtId="2" fontId="0" fillId="4" borderId="12" xfId="0" applyNumberFormat="1" applyFill="1" applyBorder="1"/>
    <xf numFmtId="2" fontId="1" fillId="4" borderId="12" xfId="0" applyNumberFormat="1" applyFont="1" applyFill="1" applyBorder="1"/>
    <xf numFmtId="0" fontId="0" fillId="4" borderId="14" xfId="0" applyFill="1" applyBorder="1"/>
    <xf numFmtId="2" fontId="1" fillId="4" borderId="2" xfId="0" applyNumberFormat="1" applyFont="1" applyFill="1" applyBorder="1"/>
    <xf numFmtId="2" fontId="1" fillId="4" borderId="16" xfId="0" applyNumberFormat="1" applyFont="1" applyFill="1" applyBorder="1"/>
    <xf numFmtId="0" fontId="0" fillId="3" borderId="16" xfId="0" applyFill="1" applyBorder="1"/>
    <xf numFmtId="0" fontId="0" fillId="3" borderId="20" xfId="0" applyFill="1" applyBorder="1"/>
    <xf numFmtId="0" fontId="0" fillId="3" borderId="12" xfId="0" applyFill="1" applyBorder="1"/>
    <xf numFmtId="2" fontId="0" fillId="0" borderId="24" xfId="0" applyNumberFormat="1" applyBorder="1"/>
    <xf numFmtId="2" fontId="0" fillId="0" borderId="26" xfId="0" applyNumberFormat="1" applyBorder="1"/>
    <xf numFmtId="2" fontId="0" fillId="3" borderId="24" xfId="0" applyNumberFormat="1" applyFill="1" applyBorder="1"/>
    <xf numFmtId="2" fontId="0" fillId="0" borderId="2" xfId="0" applyNumberFormat="1" applyBorder="1"/>
    <xf numFmtId="0" fontId="3" fillId="0" borderId="0" xfId="0" applyFont="1"/>
    <xf numFmtId="9" fontId="1" fillId="0" borderId="0" xfId="0" applyNumberFormat="1" applyFont="1"/>
    <xf numFmtId="0" fontId="1" fillId="0" borderId="0" xfId="0" applyFont="1"/>
    <xf numFmtId="2" fontId="4" fillId="0" borderId="1" xfId="0" applyNumberFormat="1" applyFont="1" applyBorder="1"/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6"/>
  <sheetViews>
    <sheetView tabSelected="1" workbookViewId="0">
      <pane xSplit="1" ySplit="6" topLeftCell="B47" activePane="bottomRight" state="frozen"/>
      <selection pane="topRight" activeCell="B1" sqref="B1"/>
      <selection pane="bottomLeft" activeCell="A7" sqref="A7"/>
      <selection pane="bottomRight" activeCell="J76" sqref="J76"/>
    </sheetView>
  </sheetViews>
  <sheetFormatPr defaultRowHeight="15" x14ac:dyDescent="0.25"/>
  <cols>
    <col min="1" max="1" width="32.7109375" customWidth="1"/>
    <col min="4" max="4" width="9.85546875" customWidth="1"/>
    <col min="10" max="10" width="9.5703125" bestFit="1" customWidth="1"/>
  </cols>
  <sheetData>
    <row r="1" spans="1:15" ht="15.75" x14ac:dyDescent="0.25">
      <c r="A1" s="91" t="s">
        <v>17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</row>
    <row r="2" spans="1:15" ht="15.75" x14ac:dyDescent="0.25">
      <c r="A2" s="91" t="s">
        <v>82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</row>
    <row r="3" spans="1:15" ht="19.5" thickBot="1" x14ac:dyDescent="0.35">
      <c r="B3" t="s">
        <v>72</v>
      </c>
      <c r="N3" s="85" t="s">
        <v>122</v>
      </c>
    </row>
    <row r="4" spans="1:15" x14ac:dyDescent="0.25">
      <c r="A4" s="1"/>
      <c r="B4" s="22" t="s">
        <v>0</v>
      </c>
      <c r="C4" s="2" t="s">
        <v>1</v>
      </c>
      <c r="D4" s="22" t="s">
        <v>0</v>
      </c>
      <c r="E4" s="67" t="s">
        <v>2</v>
      </c>
      <c r="F4" s="2"/>
      <c r="G4" s="2"/>
      <c r="H4" s="2"/>
      <c r="I4" s="2"/>
      <c r="J4" s="51" t="s">
        <v>1</v>
      </c>
      <c r="K4" s="3"/>
      <c r="L4" s="4"/>
      <c r="M4" s="4"/>
      <c r="N4" s="4"/>
      <c r="O4" s="5"/>
    </row>
    <row r="5" spans="1:15" x14ac:dyDescent="0.25">
      <c r="A5" s="6"/>
      <c r="B5" s="23" t="s">
        <v>59</v>
      </c>
      <c r="C5" s="7" t="s">
        <v>73</v>
      </c>
      <c r="D5" s="23" t="s">
        <v>57</v>
      </c>
      <c r="E5" s="68" t="s">
        <v>3</v>
      </c>
      <c r="F5" s="92" t="s">
        <v>5</v>
      </c>
      <c r="G5" s="89"/>
      <c r="H5" s="89"/>
      <c r="I5" s="90"/>
      <c r="J5" s="52" t="s">
        <v>83</v>
      </c>
      <c r="K5" s="89" t="s">
        <v>5</v>
      </c>
      <c r="L5" s="89"/>
      <c r="M5" s="89"/>
      <c r="N5" s="89"/>
      <c r="O5" s="90"/>
    </row>
    <row r="6" spans="1:15" ht="15.75" thickBot="1" x14ac:dyDescent="0.3">
      <c r="A6" s="11"/>
      <c r="B6" s="24"/>
      <c r="C6" s="21"/>
      <c r="D6" s="24" t="s">
        <v>58</v>
      </c>
      <c r="E6" s="69" t="s">
        <v>73</v>
      </c>
      <c r="F6" s="93" t="s">
        <v>52</v>
      </c>
      <c r="G6" s="94"/>
      <c r="H6" s="94"/>
      <c r="I6" s="95"/>
      <c r="J6" s="53"/>
      <c r="K6" s="27"/>
      <c r="L6" s="12"/>
      <c r="M6" s="12"/>
      <c r="N6" s="12"/>
      <c r="O6" s="13"/>
    </row>
    <row r="7" spans="1:15" x14ac:dyDescent="0.25">
      <c r="A7" s="9" t="s">
        <v>6</v>
      </c>
      <c r="B7" s="25"/>
      <c r="D7" s="25"/>
      <c r="E7" s="70"/>
      <c r="J7" s="54"/>
      <c r="O7" s="8"/>
    </row>
    <row r="8" spans="1:15" x14ac:dyDescent="0.25">
      <c r="A8" s="16" t="s">
        <v>18</v>
      </c>
      <c r="B8" s="49">
        <v>20672.03</v>
      </c>
      <c r="C8" s="47">
        <v>22119</v>
      </c>
      <c r="D8" s="49">
        <v>22119</v>
      </c>
      <c r="E8" s="71">
        <v>22119</v>
      </c>
      <c r="F8" s="47"/>
      <c r="G8" s="47"/>
      <c r="H8" s="47"/>
      <c r="I8" s="47"/>
      <c r="J8" s="55">
        <v>25437</v>
      </c>
      <c r="K8" s="17" t="s">
        <v>121</v>
      </c>
      <c r="L8" s="17"/>
      <c r="M8" s="17"/>
      <c r="N8" s="17"/>
      <c r="O8" s="18"/>
    </row>
    <row r="9" spans="1:15" x14ac:dyDescent="0.25">
      <c r="A9" s="16" t="s">
        <v>74</v>
      </c>
      <c r="B9" s="49">
        <v>0</v>
      </c>
      <c r="C9" s="47">
        <v>0</v>
      </c>
      <c r="D9" s="49">
        <v>150</v>
      </c>
      <c r="E9" s="71">
        <v>150</v>
      </c>
      <c r="F9" s="47" t="s">
        <v>92</v>
      </c>
      <c r="G9" s="47"/>
      <c r="H9" s="47"/>
      <c r="I9" s="47"/>
      <c r="J9" s="55">
        <v>0</v>
      </c>
      <c r="K9" s="17"/>
      <c r="L9" s="17"/>
      <c r="M9" s="17"/>
      <c r="N9" s="17"/>
      <c r="O9" s="18"/>
    </row>
    <row r="10" spans="1:15" x14ac:dyDescent="0.25">
      <c r="A10" s="16" t="s">
        <v>19</v>
      </c>
      <c r="B10" s="49">
        <v>726.12</v>
      </c>
      <c r="C10" s="47">
        <v>300</v>
      </c>
      <c r="D10" s="49">
        <v>210.51</v>
      </c>
      <c r="E10" s="71">
        <v>360.51</v>
      </c>
      <c r="F10" s="47"/>
      <c r="G10" s="47"/>
      <c r="H10" s="47"/>
      <c r="I10" s="47"/>
      <c r="J10" s="55">
        <v>250</v>
      </c>
      <c r="K10" s="17" t="s">
        <v>108</v>
      </c>
      <c r="L10" s="17"/>
      <c r="M10" s="17"/>
      <c r="N10" s="17"/>
      <c r="O10" s="18"/>
    </row>
    <row r="11" spans="1:15" x14ac:dyDescent="0.25">
      <c r="A11" s="16" t="s">
        <v>20</v>
      </c>
      <c r="B11" s="49">
        <v>8602.23</v>
      </c>
      <c r="C11" s="47">
        <v>8147.79</v>
      </c>
      <c r="D11" s="49">
        <v>4981.6899999999996</v>
      </c>
      <c r="E11" s="71">
        <v>8200</v>
      </c>
      <c r="F11" s="47"/>
      <c r="G11" s="47"/>
      <c r="H11" s="47"/>
      <c r="I11" s="47"/>
      <c r="J11" s="55">
        <v>5800</v>
      </c>
      <c r="K11" s="17"/>
      <c r="L11" s="17"/>
      <c r="M11" s="17"/>
      <c r="N11" s="17"/>
      <c r="O11" s="18"/>
    </row>
    <row r="12" spans="1:15" x14ac:dyDescent="0.25">
      <c r="A12" s="6" t="s">
        <v>21</v>
      </c>
      <c r="B12" s="36">
        <v>2314.9699999999998</v>
      </c>
      <c r="C12" s="32">
        <v>1700</v>
      </c>
      <c r="D12" s="36">
        <v>1343.5</v>
      </c>
      <c r="E12" s="72">
        <v>2000</v>
      </c>
      <c r="F12" s="32"/>
      <c r="G12" s="32"/>
      <c r="H12" s="32"/>
      <c r="I12" s="32"/>
      <c r="J12" s="56">
        <v>2000</v>
      </c>
      <c r="O12" s="8"/>
    </row>
    <row r="13" spans="1:15" x14ac:dyDescent="0.25">
      <c r="A13" s="16" t="s">
        <v>63</v>
      </c>
      <c r="B13" s="49">
        <v>8650</v>
      </c>
      <c r="C13" s="47">
        <v>0</v>
      </c>
      <c r="D13" s="49">
        <v>0</v>
      </c>
      <c r="E13" s="71">
        <v>0</v>
      </c>
      <c r="F13" s="47"/>
      <c r="G13" s="47"/>
      <c r="H13" s="47"/>
      <c r="I13" s="47"/>
      <c r="J13" s="55">
        <v>0</v>
      </c>
      <c r="K13" s="17"/>
      <c r="L13" s="17"/>
      <c r="M13" s="17"/>
      <c r="N13" s="17"/>
      <c r="O13" s="18"/>
    </row>
    <row r="14" spans="1:15" x14ac:dyDescent="0.25">
      <c r="A14" s="16" t="s">
        <v>54</v>
      </c>
      <c r="B14" s="49">
        <v>4271.9799999999996</v>
      </c>
      <c r="C14" s="47">
        <v>0</v>
      </c>
      <c r="D14" s="49">
        <v>23000</v>
      </c>
      <c r="E14" s="71">
        <v>33000</v>
      </c>
      <c r="F14" s="47" t="s">
        <v>90</v>
      </c>
      <c r="G14" s="47"/>
      <c r="H14" s="47"/>
      <c r="I14" s="47"/>
      <c r="J14" s="55">
        <v>0</v>
      </c>
      <c r="K14" s="17"/>
      <c r="L14" s="17"/>
      <c r="M14" s="17"/>
      <c r="N14" s="17"/>
      <c r="O14" s="18"/>
    </row>
    <row r="15" spans="1:15" x14ac:dyDescent="0.25">
      <c r="A15" s="16" t="s">
        <v>89</v>
      </c>
      <c r="B15" s="49">
        <v>0</v>
      </c>
      <c r="C15" s="47">
        <v>0</v>
      </c>
      <c r="D15" s="49">
        <v>0</v>
      </c>
      <c r="E15" s="71">
        <v>4271.97</v>
      </c>
      <c r="F15" s="47" t="s">
        <v>93</v>
      </c>
      <c r="G15" s="47"/>
      <c r="H15" s="47"/>
      <c r="I15" s="47"/>
      <c r="J15" s="55">
        <v>0</v>
      </c>
      <c r="K15" s="17"/>
      <c r="L15" s="17"/>
      <c r="M15" s="17"/>
      <c r="N15" s="17"/>
      <c r="O15" s="18"/>
    </row>
    <row r="16" spans="1:15" x14ac:dyDescent="0.25">
      <c r="A16" s="16" t="s">
        <v>60</v>
      </c>
      <c r="B16" s="49">
        <v>11566</v>
      </c>
      <c r="C16" s="47">
        <v>0</v>
      </c>
      <c r="D16" s="49">
        <v>0</v>
      </c>
      <c r="E16" s="71">
        <v>0</v>
      </c>
      <c r="F16" s="47"/>
      <c r="G16" s="47"/>
      <c r="H16" s="47"/>
      <c r="I16" s="47"/>
      <c r="J16" s="55">
        <v>0</v>
      </c>
      <c r="K16" s="17"/>
      <c r="L16" s="17"/>
      <c r="M16" s="17"/>
      <c r="N16" s="17"/>
      <c r="O16" s="18"/>
    </row>
    <row r="17" spans="1:15" ht="15.75" thickBot="1" x14ac:dyDescent="0.3">
      <c r="A17" s="11" t="s">
        <v>22</v>
      </c>
      <c r="B17" s="50">
        <v>4429.0600000000004</v>
      </c>
      <c r="C17" s="48">
        <v>3716.34</v>
      </c>
      <c r="D17" s="50">
        <v>9680.51</v>
      </c>
      <c r="E17" s="73">
        <v>9680.51</v>
      </c>
      <c r="F17" s="48" t="s">
        <v>88</v>
      </c>
      <c r="G17" s="48"/>
      <c r="H17" s="48"/>
      <c r="I17" s="48"/>
      <c r="J17" s="57">
        <v>6428.13</v>
      </c>
      <c r="K17" s="17" t="s">
        <v>91</v>
      </c>
      <c r="L17" s="17"/>
      <c r="M17" s="17"/>
      <c r="N17" s="17"/>
      <c r="O17" s="18"/>
    </row>
    <row r="18" spans="1:15" ht="15.75" thickBot="1" x14ac:dyDescent="0.3">
      <c r="A18" s="14" t="s">
        <v>8</v>
      </c>
      <c r="B18" s="30">
        <f>SUM(B8:B17)</f>
        <v>61232.39</v>
      </c>
      <c r="C18" s="28">
        <f>SUM(C8:C17)</f>
        <v>35983.130000000005</v>
      </c>
      <c r="D18" s="30">
        <f>SUM(D8:D17)</f>
        <v>61485.21</v>
      </c>
      <c r="E18" s="74">
        <f>SUM(E8:E17)</f>
        <v>79781.989999999991</v>
      </c>
      <c r="F18" s="28"/>
      <c r="G18" s="28"/>
      <c r="H18" s="28"/>
      <c r="I18" s="28"/>
      <c r="J18" s="58">
        <f>SUM(J8:J17)</f>
        <v>39915.129999999997</v>
      </c>
      <c r="K18" s="19"/>
      <c r="L18" s="19"/>
      <c r="M18" s="19"/>
      <c r="N18" s="19"/>
      <c r="O18" s="20"/>
    </row>
    <row r="19" spans="1:15" x14ac:dyDescent="0.25">
      <c r="A19" s="9" t="s">
        <v>7</v>
      </c>
      <c r="B19" s="25"/>
      <c r="D19" s="25"/>
      <c r="E19" s="70"/>
      <c r="J19" s="54"/>
      <c r="O19" s="8"/>
    </row>
    <row r="20" spans="1:15" x14ac:dyDescent="0.25">
      <c r="A20" s="10" t="s">
        <v>23</v>
      </c>
      <c r="B20" s="49" t="s">
        <v>46</v>
      </c>
      <c r="C20" s="47"/>
      <c r="D20" s="49"/>
      <c r="E20" s="75"/>
      <c r="F20" s="17"/>
      <c r="G20" s="17"/>
      <c r="H20" s="17"/>
      <c r="I20" s="17"/>
      <c r="J20" s="55"/>
      <c r="K20" s="17"/>
      <c r="L20" s="17"/>
      <c r="M20" s="17"/>
      <c r="N20" s="17"/>
      <c r="O20" s="18"/>
    </row>
    <row r="21" spans="1:15" x14ac:dyDescent="0.25">
      <c r="A21" s="6" t="s">
        <v>61</v>
      </c>
      <c r="B21" s="36">
        <v>11175.11</v>
      </c>
      <c r="C21" s="32">
        <v>8289.52</v>
      </c>
      <c r="D21" s="36">
        <v>5663.62</v>
      </c>
      <c r="E21" s="72">
        <v>10710.22</v>
      </c>
      <c r="F21" s="32" t="s">
        <v>94</v>
      </c>
      <c r="G21" s="32"/>
      <c r="H21" s="32"/>
      <c r="I21" s="32"/>
      <c r="J21" s="56">
        <v>10093.200000000001</v>
      </c>
      <c r="K21" t="s">
        <v>109</v>
      </c>
      <c r="O21" s="8"/>
    </row>
    <row r="22" spans="1:15" x14ac:dyDescent="0.25">
      <c r="A22" s="16" t="s">
        <v>62</v>
      </c>
      <c r="B22" s="49">
        <v>506.55</v>
      </c>
      <c r="C22" s="47">
        <v>349.5</v>
      </c>
      <c r="D22" s="49">
        <v>265.75</v>
      </c>
      <c r="E22" s="71">
        <v>531.5</v>
      </c>
      <c r="F22" s="17"/>
      <c r="G22" s="47"/>
      <c r="H22" s="47"/>
      <c r="I22" s="47"/>
      <c r="J22" s="55">
        <v>553.45000000000005</v>
      </c>
      <c r="K22" s="17"/>
      <c r="L22" s="17"/>
      <c r="M22" s="17"/>
      <c r="N22" s="17"/>
      <c r="O22" s="18"/>
    </row>
    <row r="23" spans="1:15" x14ac:dyDescent="0.25">
      <c r="A23" s="16" t="s">
        <v>45</v>
      </c>
      <c r="B23" s="49">
        <v>115</v>
      </c>
      <c r="C23" s="47">
        <v>120.75</v>
      </c>
      <c r="D23" s="49">
        <v>183.4</v>
      </c>
      <c r="E23" s="71">
        <v>283.39999999999998</v>
      </c>
      <c r="F23" s="47" t="s">
        <v>95</v>
      </c>
      <c r="G23" s="47"/>
      <c r="H23" s="47"/>
      <c r="I23" s="47"/>
      <c r="J23" s="55">
        <v>246</v>
      </c>
      <c r="K23" s="17" t="s">
        <v>110</v>
      </c>
      <c r="L23" s="17"/>
      <c r="M23" s="17"/>
      <c r="N23" s="17"/>
      <c r="O23" s="18"/>
    </row>
    <row r="24" spans="1:15" x14ac:dyDescent="0.25">
      <c r="A24" s="6" t="s">
        <v>24</v>
      </c>
      <c r="B24" s="36">
        <v>846.2</v>
      </c>
      <c r="C24" s="32">
        <v>888.51</v>
      </c>
      <c r="D24" s="36">
        <v>944.62</v>
      </c>
      <c r="E24" s="72">
        <v>944.62</v>
      </c>
      <c r="F24" s="32" t="s">
        <v>96</v>
      </c>
      <c r="G24" s="32"/>
      <c r="H24" s="32"/>
      <c r="I24" s="32"/>
      <c r="J24" s="56">
        <v>1040</v>
      </c>
      <c r="K24" t="s">
        <v>111</v>
      </c>
      <c r="O24" s="8"/>
    </row>
    <row r="25" spans="1:15" x14ac:dyDescent="0.25">
      <c r="A25" s="16" t="s">
        <v>25</v>
      </c>
      <c r="B25" s="49">
        <v>0</v>
      </c>
      <c r="C25" s="47">
        <v>35</v>
      </c>
      <c r="D25" s="49">
        <v>0</v>
      </c>
      <c r="E25" s="71">
        <v>35</v>
      </c>
      <c r="F25" s="47"/>
      <c r="G25" s="47"/>
      <c r="H25" s="47"/>
      <c r="I25" s="47"/>
      <c r="J25" s="55">
        <v>35</v>
      </c>
      <c r="K25" s="17"/>
      <c r="L25" s="17"/>
      <c r="M25" s="17"/>
      <c r="N25" s="17"/>
      <c r="O25" s="18"/>
    </row>
    <row r="26" spans="1:15" x14ac:dyDescent="0.25">
      <c r="A26" s="6" t="s">
        <v>26</v>
      </c>
      <c r="B26" s="36">
        <v>158.44999999999999</v>
      </c>
      <c r="C26" s="32">
        <v>82.38</v>
      </c>
      <c r="D26" s="36">
        <v>77.64</v>
      </c>
      <c r="E26" s="72">
        <v>155.28</v>
      </c>
      <c r="F26" s="32"/>
      <c r="G26" s="32"/>
      <c r="H26" s="32"/>
      <c r="I26" s="32"/>
      <c r="J26" s="56">
        <v>0</v>
      </c>
      <c r="K26" t="s">
        <v>124</v>
      </c>
      <c r="O26" s="8"/>
    </row>
    <row r="27" spans="1:15" x14ac:dyDescent="0.25">
      <c r="A27" s="16" t="s">
        <v>27</v>
      </c>
      <c r="B27" s="49">
        <v>365</v>
      </c>
      <c r="C27" s="47">
        <v>375</v>
      </c>
      <c r="D27" s="49">
        <v>60</v>
      </c>
      <c r="E27" s="71">
        <v>438</v>
      </c>
      <c r="F27" s="47" t="s">
        <v>97</v>
      </c>
      <c r="G27" s="47"/>
      <c r="H27" s="47"/>
      <c r="I27" s="47"/>
      <c r="J27" s="55">
        <v>460</v>
      </c>
      <c r="K27" s="17" t="s">
        <v>112</v>
      </c>
      <c r="L27" s="17"/>
      <c r="M27" s="17"/>
      <c r="N27" s="17"/>
      <c r="O27" s="18"/>
    </row>
    <row r="28" spans="1:15" x14ac:dyDescent="0.25">
      <c r="A28" s="6" t="s">
        <v>28</v>
      </c>
      <c r="B28" s="36">
        <v>279.60000000000002</v>
      </c>
      <c r="C28" s="32">
        <v>252</v>
      </c>
      <c r="D28" s="36">
        <v>171.6</v>
      </c>
      <c r="E28" s="72">
        <v>343.2</v>
      </c>
      <c r="F28" s="32"/>
      <c r="G28" s="32"/>
      <c r="H28" s="32"/>
      <c r="I28" s="32"/>
      <c r="J28" s="56">
        <v>377.52</v>
      </c>
      <c r="K28" t="s">
        <v>113</v>
      </c>
      <c r="O28" s="8"/>
    </row>
    <row r="29" spans="1:15" x14ac:dyDescent="0.25">
      <c r="A29" s="16" t="s">
        <v>29</v>
      </c>
      <c r="B29" s="49">
        <v>765.7</v>
      </c>
      <c r="C29" s="47">
        <v>1138.47</v>
      </c>
      <c r="D29" s="49">
        <v>171.25</v>
      </c>
      <c r="E29" s="71">
        <v>1094.72</v>
      </c>
      <c r="F29" s="47" t="s">
        <v>98</v>
      </c>
      <c r="G29" s="47"/>
      <c r="H29" s="47"/>
      <c r="I29" s="47"/>
      <c r="J29" s="55">
        <v>730</v>
      </c>
      <c r="K29" s="17" t="s">
        <v>114</v>
      </c>
      <c r="L29" s="17"/>
      <c r="M29" s="17"/>
      <c r="N29" s="17"/>
      <c r="O29" s="18"/>
    </row>
    <row r="30" spans="1:15" x14ac:dyDescent="0.25">
      <c r="A30" s="16" t="s">
        <v>44</v>
      </c>
      <c r="B30" s="49">
        <v>48</v>
      </c>
      <c r="C30" s="47">
        <v>88</v>
      </c>
      <c r="D30" s="49">
        <v>0</v>
      </c>
      <c r="E30" s="71">
        <v>100</v>
      </c>
      <c r="F30" s="47" t="s">
        <v>99</v>
      </c>
      <c r="G30" s="47"/>
      <c r="H30" s="47"/>
      <c r="I30" s="47"/>
      <c r="J30" s="55">
        <v>250</v>
      </c>
      <c r="K30" s="17" t="s">
        <v>99</v>
      </c>
      <c r="L30" s="17"/>
      <c r="M30" s="17"/>
      <c r="N30" s="17"/>
      <c r="O30" s="18"/>
    </row>
    <row r="31" spans="1:15" x14ac:dyDescent="0.25">
      <c r="A31" s="16" t="s">
        <v>30</v>
      </c>
      <c r="B31" s="49">
        <v>72</v>
      </c>
      <c r="C31" s="47">
        <v>72</v>
      </c>
      <c r="D31" s="49">
        <v>36</v>
      </c>
      <c r="E31" s="71">
        <v>72</v>
      </c>
      <c r="F31" s="47"/>
      <c r="G31" s="47"/>
      <c r="H31" s="47"/>
      <c r="I31" s="47"/>
      <c r="J31" s="55">
        <v>72</v>
      </c>
      <c r="K31" s="17"/>
      <c r="L31" s="17"/>
      <c r="M31" s="17"/>
      <c r="N31" s="17"/>
      <c r="O31" s="18"/>
    </row>
    <row r="32" spans="1:15" x14ac:dyDescent="0.25">
      <c r="A32" s="16" t="s">
        <v>76</v>
      </c>
      <c r="B32" s="49">
        <v>411.26</v>
      </c>
      <c r="C32" s="47">
        <v>116.26</v>
      </c>
      <c r="D32" s="49">
        <v>135</v>
      </c>
      <c r="E32" s="71">
        <v>135</v>
      </c>
      <c r="F32" s="47" t="s">
        <v>115</v>
      </c>
      <c r="G32" s="47"/>
      <c r="H32" s="47"/>
      <c r="I32" s="47"/>
      <c r="J32" s="55">
        <v>135</v>
      </c>
      <c r="K32" s="17"/>
      <c r="L32" s="17"/>
      <c r="M32" s="17"/>
      <c r="N32" s="17"/>
      <c r="O32" s="18"/>
    </row>
    <row r="33" spans="1:15" x14ac:dyDescent="0.25">
      <c r="A33" s="16" t="s">
        <v>66</v>
      </c>
      <c r="B33" s="49">
        <v>90</v>
      </c>
      <c r="C33" s="47">
        <v>50</v>
      </c>
      <c r="D33" s="49">
        <v>347.55</v>
      </c>
      <c r="E33" s="71">
        <v>547.54999999999995</v>
      </c>
      <c r="F33" s="47" t="s">
        <v>100</v>
      </c>
      <c r="G33" s="47"/>
      <c r="H33" s="47"/>
      <c r="I33" s="47"/>
      <c r="J33" s="55">
        <v>400</v>
      </c>
      <c r="K33" s="17" t="s">
        <v>99</v>
      </c>
      <c r="L33" s="17"/>
      <c r="M33" s="17"/>
      <c r="N33" s="17"/>
      <c r="O33" s="18"/>
    </row>
    <row r="34" spans="1:15" x14ac:dyDescent="0.25">
      <c r="A34" s="10" t="s">
        <v>31</v>
      </c>
      <c r="B34" s="49"/>
      <c r="C34" s="47"/>
      <c r="D34" s="49"/>
      <c r="E34" s="71"/>
      <c r="F34" s="47"/>
      <c r="G34" s="47"/>
      <c r="H34" s="47"/>
      <c r="I34" s="47"/>
      <c r="J34" s="55"/>
      <c r="K34" s="17"/>
      <c r="L34" s="17"/>
      <c r="M34" s="17"/>
      <c r="N34" s="17"/>
      <c r="O34" s="18"/>
    </row>
    <row r="35" spans="1:15" x14ac:dyDescent="0.25">
      <c r="A35" s="16" t="s">
        <v>32</v>
      </c>
      <c r="B35" s="49">
        <v>261.68</v>
      </c>
      <c r="C35" s="47">
        <v>275</v>
      </c>
      <c r="D35" s="49">
        <v>277.12</v>
      </c>
      <c r="E35" s="71">
        <v>277.12</v>
      </c>
      <c r="F35" s="47"/>
      <c r="G35" s="47"/>
      <c r="H35" s="47"/>
      <c r="I35" s="47"/>
      <c r="J35" s="55">
        <v>300</v>
      </c>
      <c r="K35" s="17" t="s">
        <v>116</v>
      </c>
      <c r="L35" s="17"/>
      <c r="M35" s="17"/>
      <c r="N35" s="17"/>
      <c r="O35" s="18"/>
    </row>
    <row r="36" spans="1:15" x14ac:dyDescent="0.25">
      <c r="A36" s="6" t="s">
        <v>42</v>
      </c>
      <c r="B36" s="36">
        <v>50</v>
      </c>
      <c r="C36" s="32">
        <v>0</v>
      </c>
      <c r="D36" s="36">
        <v>0</v>
      </c>
      <c r="E36" s="72">
        <v>0</v>
      </c>
      <c r="F36" s="32"/>
      <c r="G36" s="32"/>
      <c r="H36" s="32"/>
      <c r="I36" s="32"/>
      <c r="J36" s="56">
        <v>0</v>
      </c>
      <c r="O36" s="8"/>
    </row>
    <row r="37" spans="1:15" x14ac:dyDescent="0.25">
      <c r="A37" s="10" t="s">
        <v>33</v>
      </c>
      <c r="B37" s="49"/>
      <c r="C37" s="47"/>
      <c r="D37" s="49"/>
      <c r="E37" s="71"/>
      <c r="F37" s="47"/>
      <c r="G37" s="47"/>
      <c r="H37" s="47"/>
      <c r="I37" s="47"/>
      <c r="J37" s="55"/>
      <c r="K37" s="17"/>
      <c r="L37" s="17"/>
      <c r="M37" s="17"/>
      <c r="N37" s="17"/>
      <c r="O37" s="18"/>
    </row>
    <row r="38" spans="1:15" x14ac:dyDescent="0.25">
      <c r="A38" s="6" t="s">
        <v>34</v>
      </c>
      <c r="B38" s="36">
        <v>2844</v>
      </c>
      <c r="C38" s="32">
        <v>2850</v>
      </c>
      <c r="D38" s="36">
        <v>1421</v>
      </c>
      <c r="E38" s="72">
        <v>2371</v>
      </c>
      <c r="F38" s="32"/>
      <c r="G38" s="32"/>
      <c r="H38" s="32"/>
      <c r="I38" s="32"/>
      <c r="J38" s="56">
        <v>2500</v>
      </c>
      <c r="K38" t="s">
        <v>117</v>
      </c>
      <c r="O38" s="8"/>
    </row>
    <row r="39" spans="1:15" x14ac:dyDescent="0.25">
      <c r="A39" s="10" t="s">
        <v>35</v>
      </c>
      <c r="B39" s="49"/>
      <c r="C39" s="47"/>
      <c r="D39" s="49"/>
      <c r="E39" s="71"/>
      <c r="F39" s="47"/>
      <c r="G39" s="47"/>
      <c r="H39" s="47"/>
      <c r="I39" s="47"/>
      <c r="J39" s="55"/>
      <c r="K39" s="17"/>
      <c r="L39" s="17"/>
      <c r="M39" s="17"/>
      <c r="N39" s="17"/>
      <c r="O39" s="18"/>
    </row>
    <row r="40" spans="1:15" x14ac:dyDescent="0.25">
      <c r="A40" s="16" t="s">
        <v>51</v>
      </c>
      <c r="B40" s="49">
        <v>4124</v>
      </c>
      <c r="C40" s="47">
        <v>7875</v>
      </c>
      <c r="D40" s="49">
        <v>0</v>
      </c>
      <c r="E40" s="71">
        <v>7875</v>
      </c>
      <c r="F40" s="47" t="s">
        <v>101</v>
      </c>
      <c r="G40" s="47"/>
      <c r="H40" s="47"/>
      <c r="I40" s="47"/>
      <c r="J40" s="55">
        <v>8000</v>
      </c>
      <c r="K40" s="17" t="s">
        <v>118</v>
      </c>
      <c r="L40" s="17"/>
      <c r="M40" s="17"/>
      <c r="N40" s="17"/>
      <c r="O40" s="18"/>
    </row>
    <row r="41" spans="1:15" x14ac:dyDescent="0.25">
      <c r="A41" s="16" t="s">
        <v>36</v>
      </c>
      <c r="B41" s="49">
        <v>3920</v>
      </c>
      <c r="C41" s="47">
        <v>4120</v>
      </c>
      <c r="D41" s="49">
        <v>0</v>
      </c>
      <c r="E41" s="71">
        <v>0</v>
      </c>
      <c r="F41" s="47" t="s">
        <v>102</v>
      </c>
      <c r="G41" s="47"/>
      <c r="H41" s="47"/>
      <c r="I41" s="47"/>
      <c r="J41" s="55">
        <v>0</v>
      </c>
      <c r="K41" s="47" t="s">
        <v>102</v>
      </c>
      <c r="L41" s="17"/>
      <c r="M41" s="17"/>
      <c r="N41" s="17"/>
      <c r="O41" s="18"/>
    </row>
    <row r="42" spans="1:15" x14ac:dyDescent="0.25">
      <c r="A42" s="16" t="s">
        <v>37</v>
      </c>
      <c r="B42" s="49">
        <v>286.67</v>
      </c>
      <c r="C42" s="47">
        <v>250</v>
      </c>
      <c r="D42" s="49">
        <v>0</v>
      </c>
      <c r="E42" s="71">
        <v>250</v>
      </c>
      <c r="F42" s="47" t="s">
        <v>103</v>
      </c>
      <c r="G42" s="47"/>
      <c r="H42" s="47"/>
      <c r="I42" s="47"/>
      <c r="J42" s="55">
        <v>300</v>
      </c>
      <c r="K42" s="17" t="s">
        <v>103</v>
      </c>
      <c r="L42" s="17"/>
      <c r="M42" s="17"/>
      <c r="N42" s="17"/>
      <c r="O42" s="18"/>
    </row>
    <row r="43" spans="1:15" x14ac:dyDescent="0.25">
      <c r="A43" s="6" t="s">
        <v>38</v>
      </c>
      <c r="B43" s="36">
        <v>234.03</v>
      </c>
      <c r="C43" s="32">
        <v>245.73</v>
      </c>
      <c r="D43" s="36">
        <v>195.02</v>
      </c>
      <c r="E43" s="72">
        <v>195.02</v>
      </c>
      <c r="F43" s="32"/>
      <c r="G43" s="32"/>
      <c r="H43" s="32"/>
      <c r="I43" s="32"/>
      <c r="J43" s="56">
        <v>205</v>
      </c>
      <c r="K43" s="17" t="s">
        <v>116</v>
      </c>
      <c r="O43" s="8"/>
    </row>
    <row r="44" spans="1:15" x14ac:dyDescent="0.25">
      <c r="A44" s="16" t="s">
        <v>39</v>
      </c>
      <c r="B44" s="49">
        <v>0</v>
      </c>
      <c r="C44" s="47">
        <v>1000</v>
      </c>
      <c r="D44" s="49">
        <v>1046.76</v>
      </c>
      <c r="E44" s="71">
        <v>1046.76</v>
      </c>
      <c r="F44" s="32"/>
      <c r="G44" s="47"/>
      <c r="H44" s="47"/>
      <c r="I44" s="47"/>
      <c r="J44" s="55">
        <v>1100</v>
      </c>
      <c r="K44" s="17" t="s">
        <v>116</v>
      </c>
      <c r="L44" s="17"/>
      <c r="M44" s="17"/>
      <c r="N44" s="17"/>
      <c r="O44" s="18"/>
    </row>
    <row r="45" spans="1:15" x14ac:dyDescent="0.25">
      <c r="A45" s="6" t="s">
        <v>75</v>
      </c>
      <c r="B45" s="36">
        <v>0</v>
      </c>
      <c r="C45" s="32">
        <v>0</v>
      </c>
      <c r="D45" s="36">
        <v>0</v>
      </c>
      <c r="E45" s="72">
        <v>0</v>
      </c>
      <c r="F45" s="32"/>
      <c r="G45" s="32"/>
      <c r="H45" s="32"/>
      <c r="I45" s="32"/>
      <c r="J45" s="56">
        <v>0</v>
      </c>
      <c r="O45" s="8"/>
    </row>
    <row r="46" spans="1:15" x14ac:dyDescent="0.25">
      <c r="A46" s="16" t="s">
        <v>55</v>
      </c>
      <c r="B46" s="49">
        <v>129.5</v>
      </c>
      <c r="C46" s="47">
        <v>129.5</v>
      </c>
      <c r="D46" s="49">
        <v>102</v>
      </c>
      <c r="E46" s="71">
        <v>102</v>
      </c>
      <c r="F46" s="47"/>
      <c r="G46" s="47"/>
      <c r="H46" s="47"/>
      <c r="I46" s="47"/>
      <c r="J46" s="55">
        <v>150</v>
      </c>
      <c r="K46" s="17" t="s">
        <v>119</v>
      </c>
      <c r="L46" s="17"/>
      <c r="M46" s="17"/>
      <c r="N46" s="17"/>
      <c r="O46" s="18"/>
    </row>
    <row r="47" spans="1:15" x14ac:dyDescent="0.25">
      <c r="A47" s="6" t="s">
        <v>56</v>
      </c>
      <c r="B47" s="36">
        <v>239</v>
      </c>
      <c r="C47" s="32">
        <v>175</v>
      </c>
      <c r="D47" s="36">
        <v>30803.1</v>
      </c>
      <c r="E47" s="72">
        <v>53803.1</v>
      </c>
      <c r="F47" s="32" t="s">
        <v>104</v>
      </c>
      <c r="G47" s="32"/>
      <c r="H47" s="32"/>
      <c r="I47" s="32"/>
      <c r="J47" s="56">
        <v>500</v>
      </c>
      <c r="K47" t="s">
        <v>99</v>
      </c>
      <c r="O47" s="8"/>
    </row>
    <row r="48" spans="1:15" x14ac:dyDescent="0.25">
      <c r="A48" s="16" t="s">
        <v>40</v>
      </c>
      <c r="B48" s="49">
        <v>0</v>
      </c>
      <c r="C48" s="47">
        <v>0</v>
      </c>
      <c r="D48" s="49">
        <v>0</v>
      </c>
      <c r="E48" s="71">
        <v>0</v>
      </c>
      <c r="F48" s="47"/>
      <c r="G48" s="47"/>
      <c r="H48" s="47"/>
      <c r="I48" s="47"/>
      <c r="J48" s="55">
        <v>0</v>
      </c>
      <c r="K48" s="17"/>
      <c r="L48" s="17"/>
      <c r="M48" s="17"/>
      <c r="N48" s="17"/>
      <c r="O48" s="18"/>
    </row>
    <row r="49" spans="1:15" x14ac:dyDescent="0.25">
      <c r="A49" s="16" t="s">
        <v>53</v>
      </c>
      <c r="B49" s="49">
        <v>105.95</v>
      </c>
      <c r="C49" s="47">
        <v>100</v>
      </c>
      <c r="D49" s="49">
        <v>289</v>
      </c>
      <c r="E49" s="71">
        <v>289</v>
      </c>
      <c r="F49" s="47"/>
      <c r="G49" s="47"/>
      <c r="H49" s="47"/>
      <c r="I49" s="47"/>
      <c r="J49" s="55">
        <v>500</v>
      </c>
      <c r="K49" s="17" t="s">
        <v>99</v>
      </c>
      <c r="L49" s="17"/>
      <c r="M49" s="17"/>
      <c r="N49" s="17"/>
      <c r="O49" s="18"/>
    </row>
    <row r="50" spans="1:15" x14ac:dyDescent="0.25">
      <c r="A50" s="16" t="s">
        <v>87</v>
      </c>
      <c r="B50" s="49">
        <v>0</v>
      </c>
      <c r="C50" s="47">
        <v>0</v>
      </c>
      <c r="D50" s="49">
        <v>0</v>
      </c>
      <c r="E50" s="71">
        <v>0</v>
      </c>
      <c r="F50" s="47"/>
      <c r="G50" s="47"/>
      <c r="H50" s="47"/>
      <c r="I50" s="47"/>
      <c r="J50" s="55">
        <v>0</v>
      </c>
      <c r="K50" s="17"/>
      <c r="L50" s="17"/>
      <c r="M50" s="17"/>
      <c r="N50" s="17"/>
      <c r="O50" s="18"/>
    </row>
    <row r="51" spans="1:15" x14ac:dyDescent="0.25">
      <c r="A51" s="9" t="s">
        <v>41</v>
      </c>
      <c r="B51" s="36"/>
      <c r="C51" s="32"/>
      <c r="D51" s="36"/>
      <c r="E51" s="72"/>
      <c r="F51" s="32"/>
      <c r="G51" s="32"/>
      <c r="H51" s="32"/>
      <c r="I51" s="32"/>
      <c r="J51" s="56"/>
      <c r="O51" s="8"/>
    </row>
    <row r="52" spans="1:15" x14ac:dyDescent="0.25">
      <c r="A52" s="16" t="s">
        <v>77</v>
      </c>
      <c r="B52" s="49">
        <v>1278.3</v>
      </c>
      <c r="C52" s="47">
        <v>1466</v>
      </c>
      <c r="D52" s="49">
        <v>1362.71</v>
      </c>
      <c r="E52" s="71">
        <v>2362.71</v>
      </c>
      <c r="F52" s="47" t="s">
        <v>120</v>
      </c>
      <c r="G52" s="47"/>
      <c r="H52" s="47"/>
      <c r="I52" s="47"/>
      <c r="J52" s="55">
        <v>2100</v>
      </c>
      <c r="K52" s="17"/>
      <c r="L52" s="17"/>
      <c r="M52" s="17"/>
      <c r="N52" s="17"/>
      <c r="O52" s="18"/>
    </row>
    <row r="53" spans="1:15" x14ac:dyDescent="0.25">
      <c r="A53" s="6" t="s">
        <v>78</v>
      </c>
      <c r="B53" s="36">
        <v>0</v>
      </c>
      <c r="C53" s="32">
        <v>100</v>
      </c>
      <c r="D53" s="36">
        <v>150.5</v>
      </c>
      <c r="E53" s="72">
        <v>150.5</v>
      </c>
      <c r="F53" s="32"/>
      <c r="G53" s="32"/>
      <c r="H53" s="32"/>
      <c r="I53" s="32"/>
      <c r="J53" s="56">
        <v>250</v>
      </c>
      <c r="K53" s="17" t="s">
        <v>99</v>
      </c>
      <c r="O53" s="8"/>
    </row>
    <row r="54" spans="1:15" x14ac:dyDescent="0.25">
      <c r="A54" s="10" t="s">
        <v>63</v>
      </c>
      <c r="B54" s="49"/>
      <c r="C54" s="47"/>
      <c r="D54" s="49"/>
      <c r="E54" s="71"/>
      <c r="F54" s="47"/>
      <c r="G54" s="47"/>
      <c r="H54" s="47"/>
      <c r="I54" s="47"/>
      <c r="J54" s="55"/>
      <c r="K54" s="17"/>
      <c r="L54" s="17"/>
      <c r="M54" s="17"/>
      <c r="N54" s="17"/>
      <c r="O54" s="18"/>
    </row>
    <row r="55" spans="1:15" x14ac:dyDescent="0.25">
      <c r="A55" s="6" t="s">
        <v>65</v>
      </c>
      <c r="B55" s="36">
        <v>8650</v>
      </c>
      <c r="C55" s="32">
        <v>0</v>
      </c>
      <c r="D55" s="36">
        <v>0</v>
      </c>
      <c r="E55" s="72">
        <v>0</v>
      </c>
      <c r="F55" s="32"/>
      <c r="G55" s="32"/>
      <c r="H55" s="32"/>
      <c r="I55" s="32"/>
      <c r="J55" s="56">
        <v>0</v>
      </c>
      <c r="O55" s="8"/>
    </row>
    <row r="56" spans="1:15" x14ac:dyDescent="0.25">
      <c r="A56" s="10" t="s">
        <v>64</v>
      </c>
      <c r="B56" s="49"/>
      <c r="C56" s="47"/>
      <c r="D56" s="49"/>
      <c r="E56" s="71"/>
      <c r="F56" s="47"/>
      <c r="G56" s="47"/>
      <c r="H56" s="47"/>
      <c r="I56" s="47"/>
      <c r="J56" s="55"/>
      <c r="K56" s="17"/>
      <c r="L56" s="17"/>
      <c r="M56" s="17"/>
      <c r="N56" s="17"/>
      <c r="O56" s="18"/>
    </row>
    <row r="57" spans="1:15" x14ac:dyDescent="0.25">
      <c r="A57" s="16" t="s">
        <v>48</v>
      </c>
      <c r="B57" s="49">
        <v>360</v>
      </c>
      <c r="C57" s="47">
        <v>1750</v>
      </c>
      <c r="D57" s="49">
        <v>0</v>
      </c>
      <c r="E57" s="71">
        <v>100</v>
      </c>
      <c r="F57" s="47" t="s">
        <v>105</v>
      </c>
      <c r="G57" s="47"/>
      <c r="H57" s="47"/>
      <c r="I57" s="47"/>
      <c r="J57" s="55">
        <v>200</v>
      </c>
      <c r="K57" s="17" t="s">
        <v>99</v>
      </c>
      <c r="L57" s="17"/>
      <c r="M57" s="17"/>
      <c r="N57" s="17"/>
      <c r="O57" s="18"/>
    </row>
    <row r="58" spans="1:15" x14ac:dyDescent="0.25">
      <c r="A58" s="16" t="s">
        <v>49</v>
      </c>
      <c r="B58" s="49">
        <v>0</v>
      </c>
      <c r="C58" s="47">
        <v>100</v>
      </c>
      <c r="D58" s="49">
        <v>0</v>
      </c>
      <c r="E58" s="71">
        <v>150</v>
      </c>
      <c r="F58" s="47" t="s">
        <v>99</v>
      </c>
      <c r="G58" s="47"/>
      <c r="H58" s="47"/>
      <c r="I58" s="47"/>
      <c r="J58" s="55">
        <v>200</v>
      </c>
      <c r="K58" s="17" t="s">
        <v>99</v>
      </c>
      <c r="L58" s="17"/>
      <c r="M58" s="17"/>
      <c r="N58" s="17"/>
      <c r="O58" s="18"/>
    </row>
    <row r="59" spans="1:15" x14ac:dyDescent="0.25">
      <c r="A59" s="9" t="s">
        <v>79</v>
      </c>
      <c r="B59" s="36"/>
      <c r="C59" s="32"/>
      <c r="D59" s="36"/>
      <c r="E59" s="72"/>
      <c r="F59" s="32"/>
      <c r="G59" s="32"/>
      <c r="H59" s="32"/>
      <c r="I59" s="32"/>
      <c r="J59" s="56"/>
      <c r="K59" s="44"/>
      <c r="L59" s="44"/>
      <c r="M59" s="17"/>
      <c r="N59" s="17"/>
      <c r="O59" s="18"/>
    </row>
    <row r="60" spans="1:15" x14ac:dyDescent="0.25">
      <c r="A60" s="16" t="s">
        <v>80</v>
      </c>
      <c r="B60" s="49">
        <v>900</v>
      </c>
      <c r="C60" s="47">
        <v>0</v>
      </c>
      <c r="D60" s="49">
        <v>0</v>
      </c>
      <c r="E60" s="71">
        <v>0</v>
      </c>
      <c r="F60" s="47"/>
      <c r="G60" s="47"/>
      <c r="H60" s="47"/>
      <c r="I60" s="47"/>
      <c r="J60" s="55">
        <v>0</v>
      </c>
      <c r="K60" s="17"/>
      <c r="L60" s="17"/>
      <c r="M60" s="17"/>
      <c r="N60" s="17"/>
      <c r="O60" s="18"/>
    </row>
    <row r="61" spans="1:15" x14ac:dyDescent="0.25">
      <c r="A61" s="9" t="s">
        <v>42</v>
      </c>
      <c r="B61" s="36"/>
      <c r="C61" s="32"/>
      <c r="D61" s="36"/>
      <c r="E61" s="72"/>
      <c r="F61" s="32"/>
      <c r="G61" s="32"/>
      <c r="H61" s="32"/>
      <c r="I61" s="32"/>
      <c r="J61" s="56"/>
      <c r="K61" s="39"/>
      <c r="L61" s="39"/>
      <c r="M61" s="17"/>
      <c r="N61" s="17"/>
      <c r="O61" s="18"/>
    </row>
    <row r="62" spans="1:15" x14ac:dyDescent="0.25">
      <c r="A62" s="16" t="s">
        <v>84</v>
      </c>
      <c r="B62" s="49">
        <v>8534</v>
      </c>
      <c r="C62" s="47">
        <v>0</v>
      </c>
      <c r="D62" s="49">
        <v>0</v>
      </c>
      <c r="E62" s="71">
        <v>0</v>
      </c>
      <c r="F62" s="47"/>
      <c r="G62" s="47"/>
      <c r="H62" s="47"/>
      <c r="I62" s="47"/>
      <c r="J62" s="55">
        <v>0</v>
      </c>
      <c r="K62" s="39"/>
      <c r="L62" s="39"/>
      <c r="M62" s="17"/>
      <c r="N62" s="17"/>
      <c r="O62" s="18"/>
    </row>
    <row r="63" spans="1:15" x14ac:dyDescent="0.25">
      <c r="A63" s="10" t="s">
        <v>86</v>
      </c>
      <c r="B63" s="49"/>
      <c r="C63" s="47"/>
      <c r="D63" s="49"/>
      <c r="E63" s="71"/>
      <c r="F63" s="47"/>
      <c r="G63" s="47"/>
      <c r="H63" s="47"/>
      <c r="I63" s="47"/>
      <c r="J63" s="55"/>
      <c r="K63" s="39"/>
      <c r="L63" s="39"/>
      <c r="M63" s="17"/>
      <c r="N63" s="17"/>
      <c r="O63" s="18"/>
    </row>
    <row r="64" spans="1:15" x14ac:dyDescent="0.25">
      <c r="A64" s="16" t="s">
        <v>47</v>
      </c>
      <c r="B64" s="36">
        <v>1874.17</v>
      </c>
      <c r="C64" s="32">
        <v>1800</v>
      </c>
      <c r="D64" s="49">
        <v>0</v>
      </c>
      <c r="E64" s="71">
        <v>0</v>
      </c>
      <c r="F64" s="47" t="s">
        <v>106</v>
      </c>
      <c r="G64" s="47"/>
      <c r="H64" s="47"/>
      <c r="I64" s="47"/>
      <c r="J64" s="55">
        <v>0</v>
      </c>
      <c r="K64" s="39" t="s">
        <v>106</v>
      </c>
      <c r="L64" s="39"/>
      <c r="M64" s="17"/>
      <c r="N64" s="17"/>
      <c r="O64" s="18"/>
    </row>
    <row r="65" spans="1:15" x14ac:dyDescent="0.25">
      <c r="A65" s="16" t="s">
        <v>43</v>
      </c>
      <c r="B65" s="49">
        <v>3076.85</v>
      </c>
      <c r="C65" s="47">
        <v>2073.37</v>
      </c>
      <c r="D65" s="49">
        <v>6831.21</v>
      </c>
      <c r="E65" s="71">
        <v>13259.34</v>
      </c>
      <c r="F65" s="47" t="s">
        <v>107</v>
      </c>
      <c r="G65" s="47"/>
      <c r="H65" s="47"/>
      <c r="I65" s="47"/>
      <c r="J65" s="55">
        <v>2344.1999999999998</v>
      </c>
      <c r="K65" s="17"/>
      <c r="L65" s="17"/>
      <c r="M65" s="17"/>
      <c r="N65" s="17"/>
      <c r="O65" s="18"/>
    </row>
    <row r="66" spans="1:15" ht="15.75" thickBot="1" x14ac:dyDescent="0.3">
      <c r="A66" s="11"/>
      <c r="B66" s="50"/>
      <c r="C66" s="48"/>
      <c r="D66" s="50"/>
      <c r="E66" s="73"/>
      <c r="F66" s="32"/>
      <c r="G66" s="32"/>
      <c r="H66" s="32"/>
      <c r="I66" s="32"/>
      <c r="J66" s="57"/>
      <c r="K66" s="17"/>
      <c r="L66" s="17"/>
      <c r="M66" s="17"/>
      <c r="N66" s="17"/>
      <c r="O66" s="18"/>
    </row>
    <row r="67" spans="1:15" ht="15.75" thickBot="1" x14ac:dyDescent="0.3">
      <c r="A67" s="15" t="s">
        <v>8</v>
      </c>
      <c r="B67" s="30">
        <f>SUM(B20:B66)</f>
        <v>51701.02</v>
      </c>
      <c r="C67" s="30">
        <f>SUM(C20:C66)</f>
        <v>36166.99</v>
      </c>
      <c r="D67" s="29">
        <f>SUM(D20:D66)</f>
        <v>50534.85</v>
      </c>
      <c r="E67" s="76">
        <f>SUM(E20:E66)</f>
        <v>97622.04</v>
      </c>
      <c r="F67" s="61"/>
      <c r="G67" s="62"/>
      <c r="H67" s="62"/>
      <c r="I67" s="63"/>
      <c r="J67" s="58">
        <f>SUM(J20:J66)</f>
        <v>33041.370000000003</v>
      </c>
      <c r="K67" s="19"/>
      <c r="L67" s="19"/>
      <c r="M67" s="19"/>
      <c r="N67" s="19"/>
      <c r="O67" s="20"/>
    </row>
    <row r="68" spans="1:15" ht="15.75" thickBot="1" x14ac:dyDescent="0.3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3"/>
    </row>
    <row r="69" spans="1:15" ht="15.75" thickBot="1" x14ac:dyDescent="0.3"/>
    <row r="70" spans="1:15" ht="15.75" thickBot="1" x14ac:dyDescent="0.3">
      <c r="A70" s="15" t="s">
        <v>12</v>
      </c>
      <c r="B70" s="33"/>
      <c r="C70" s="33"/>
      <c r="D70" s="33"/>
      <c r="E70" s="33"/>
      <c r="F70" s="33"/>
      <c r="G70" s="33"/>
      <c r="H70" s="33"/>
      <c r="I70" s="33"/>
      <c r="J70" s="34"/>
    </row>
    <row r="71" spans="1:15" x14ac:dyDescent="0.25">
      <c r="A71" s="9" t="s">
        <v>50</v>
      </c>
      <c r="B71" s="35">
        <v>23328.75</v>
      </c>
      <c r="C71" s="31">
        <f>B74</f>
        <v>32860.120000000003</v>
      </c>
      <c r="D71" s="35">
        <f>B74</f>
        <v>32860.120000000003</v>
      </c>
      <c r="E71" s="77">
        <f>B74</f>
        <v>32860.120000000003</v>
      </c>
      <c r="F71" s="64"/>
      <c r="G71" s="64"/>
      <c r="H71" s="64"/>
      <c r="I71" s="64"/>
      <c r="J71" s="59">
        <f>E74</f>
        <v>15020.069999999992</v>
      </c>
    </row>
    <row r="72" spans="1:15" x14ac:dyDescent="0.25">
      <c r="A72" s="6" t="s">
        <v>9</v>
      </c>
      <c r="B72" s="36">
        <f>B18</f>
        <v>61232.39</v>
      </c>
      <c r="C72" s="32">
        <f>C18</f>
        <v>35983.130000000005</v>
      </c>
      <c r="D72" s="36">
        <f>D18</f>
        <v>61485.21</v>
      </c>
      <c r="E72" s="72">
        <f>E18</f>
        <v>79781.989999999991</v>
      </c>
      <c r="F72" s="65"/>
      <c r="G72" s="65"/>
      <c r="H72" s="65"/>
      <c r="I72" s="65"/>
      <c r="J72" s="56">
        <f>J18</f>
        <v>39915.129999999997</v>
      </c>
    </row>
    <row r="73" spans="1:15" x14ac:dyDescent="0.25">
      <c r="A73" s="6" t="s">
        <v>10</v>
      </c>
      <c r="B73" s="36">
        <f>B67</f>
        <v>51701.02</v>
      </c>
      <c r="C73" s="32">
        <f>C67</f>
        <v>36166.99</v>
      </c>
      <c r="D73" s="36">
        <f>D67</f>
        <v>50534.85</v>
      </c>
      <c r="E73" s="72">
        <f>E67</f>
        <v>97622.04</v>
      </c>
      <c r="F73" s="65"/>
      <c r="G73" s="65"/>
      <c r="H73" s="65"/>
      <c r="I73" s="65"/>
      <c r="J73" s="56">
        <f>J67</f>
        <v>33041.370000000003</v>
      </c>
    </row>
    <row r="74" spans="1:15" ht="15.75" thickBot="1" x14ac:dyDescent="0.3">
      <c r="A74" s="14" t="s">
        <v>11</v>
      </c>
      <c r="B74" s="37">
        <f>B71+B72-B73</f>
        <v>32860.120000000003</v>
      </c>
      <c r="C74" s="28">
        <f>C71+C72-C73</f>
        <v>32676.260000000002</v>
      </c>
      <c r="D74" s="37">
        <f>D71+D72-D73</f>
        <v>43810.48</v>
      </c>
      <c r="E74" s="74">
        <f>E71+E72-E73</f>
        <v>15020.069999999992</v>
      </c>
      <c r="F74" s="66"/>
      <c r="G74" s="66"/>
      <c r="H74" s="66"/>
      <c r="I74" s="66"/>
      <c r="J74" s="60">
        <f>J71+J72-J73</f>
        <v>21893.829999999987</v>
      </c>
    </row>
    <row r="76" spans="1:15" x14ac:dyDescent="0.25">
      <c r="E76" s="86"/>
      <c r="J76" s="87"/>
    </row>
  </sheetData>
  <mergeCells count="5">
    <mergeCell ref="K5:O5"/>
    <mergeCell ref="A2:O2"/>
    <mergeCell ref="A1:O1"/>
    <mergeCell ref="F5:I5"/>
    <mergeCell ref="F6:I6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5315E-0CEF-4CD2-9240-8F20C2533E55}">
  <sheetPr>
    <pageSetUpPr fitToPage="1"/>
  </sheetPr>
  <dimension ref="A1:L31"/>
  <sheetViews>
    <sheetView workbookViewId="0">
      <selection activeCell="F25" sqref="F25"/>
    </sheetView>
  </sheetViews>
  <sheetFormatPr defaultRowHeight="15" x14ac:dyDescent="0.25"/>
  <cols>
    <col min="3" max="3" width="17.140625" customWidth="1"/>
    <col min="5" max="5" width="9.28515625" customWidth="1"/>
    <col min="6" max="6" width="9.5703125" customWidth="1"/>
  </cols>
  <sheetData>
    <row r="1" spans="1:12" ht="15.75" x14ac:dyDescent="0.25">
      <c r="A1" s="91" t="s">
        <v>17</v>
      </c>
      <c r="B1" s="91"/>
      <c r="C1" s="91"/>
      <c r="D1" s="91"/>
      <c r="E1" s="91"/>
      <c r="F1" s="91"/>
      <c r="G1" s="91"/>
      <c r="H1" s="91"/>
      <c r="I1" s="91"/>
      <c r="J1" s="91"/>
      <c r="K1" s="38"/>
      <c r="L1" s="38"/>
    </row>
    <row r="2" spans="1:12" ht="15.75" x14ac:dyDescent="0.25">
      <c r="A2" s="91" t="s">
        <v>82</v>
      </c>
      <c r="B2" s="91"/>
      <c r="C2" s="91"/>
      <c r="D2" s="91"/>
      <c r="E2" s="91"/>
      <c r="F2" s="91"/>
      <c r="G2" s="91"/>
      <c r="H2" s="91"/>
      <c r="I2" s="91"/>
      <c r="J2" s="91"/>
      <c r="K2" s="38"/>
      <c r="L2" s="38"/>
    </row>
    <row r="3" spans="1:12" ht="19.5" thickBot="1" x14ac:dyDescent="0.35">
      <c r="I3" s="85" t="s">
        <v>123</v>
      </c>
    </row>
    <row r="4" spans="1:12" x14ac:dyDescent="0.25">
      <c r="A4" s="1"/>
      <c r="B4" s="4"/>
      <c r="C4" s="4"/>
      <c r="D4" s="42"/>
      <c r="E4" s="4"/>
      <c r="F4" s="78"/>
      <c r="G4" s="4"/>
      <c r="H4" s="4"/>
      <c r="I4" s="4"/>
      <c r="J4" s="5"/>
    </row>
    <row r="5" spans="1:12" x14ac:dyDescent="0.25">
      <c r="A5" s="6"/>
      <c r="D5" s="23" t="s">
        <v>0</v>
      </c>
      <c r="E5" s="7" t="s">
        <v>13</v>
      </c>
      <c r="F5" s="52" t="s">
        <v>13</v>
      </c>
      <c r="G5" s="92" t="s">
        <v>5</v>
      </c>
      <c r="H5" s="89"/>
      <c r="I5" s="89"/>
      <c r="J5" s="90"/>
    </row>
    <row r="6" spans="1:12" ht="15.75" thickBot="1" x14ac:dyDescent="0.3">
      <c r="A6" s="14" t="s">
        <v>4</v>
      </c>
      <c r="B6" s="12"/>
      <c r="C6" s="12"/>
      <c r="D6" s="24" t="s">
        <v>67</v>
      </c>
      <c r="E6" s="21" t="s">
        <v>81</v>
      </c>
      <c r="F6" s="53" t="s">
        <v>85</v>
      </c>
      <c r="G6" s="12"/>
      <c r="H6" s="12"/>
      <c r="I6" s="12"/>
      <c r="J6" s="13"/>
    </row>
    <row r="7" spans="1:12" x14ac:dyDescent="0.25">
      <c r="A7" s="6"/>
      <c r="D7" s="25"/>
      <c r="F7" s="54"/>
      <c r="J7" s="8"/>
    </row>
    <row r="8" spans="1:12" x14ac:dyDescent="0.25">
      <c r="A8" s="9" t="s">
        <v>14</v>
      </c>
      <c r="D8" s="25"/>
      <c r="F8" s="54"/>
      <c r="J8" s="8"/>
    </row>
    <row r="9" spans="1:12" x14ac:dyDescent="0.25">
      <c r="A9" s="43" t="s">
        <v>68</v>
      </c>
      <c r="B9" s="44"/>
      <c r="C9" s="44"/>
      <c r="D9" s="81">
        <v>11000</v>
      </c>
      <c r="E9" s="82">
        <v>11000</v>
      </c>
      <c r="F9" s="83">
        <v>11000</v>
      </c>
      <c r="G9" s="44"/>
      <c r="H9" s="44"/>
      <c r="I9" s="44"/>
      <c r="J9" s="45"/>
    </row>
    <row r="10" spans="1:12" x14ac:dyDescent="0.25">
      <c r="A10" s="16" t="s">
        <v>71</v>
      </c>
      <c r="B10" s="17"/>
      <c r="C10" s="17"/>
      <c r="D10" s="49">
        <v>2300</v>
      </c>
      <c r="E10" s="47">
        <v>2300</v>
      </c>
      <c r="F10" s="55">
        <v>2300</v>
      </c>
      <c r="G10" s="17"/>
      <c r="H10" s="17"/>
      <c r="I10" s="17"/>
      <c r="J10" s="18"/>
    </row>
    <row r="11" spans="1:12" x14ac:dyDescent="0.25">
      <c r="A11" s="6"/>
      <c r="D11" s="36"/>
      <c r="E11" s="32"/>
      <c r="F11" s="56"/>
      <c r="J11" s="8"/>
    </row>
    <row r="12" spans="1:12" x14ac:dyDescent="0.25">
      <c r="A12" s="16"/>
      <c r="B12" s="17"/>
      <c r="C12" s="17"/>
      <c r="D12" s="49"/>
      <c r="E12" s="47"/>
      <c r="F12" s="55"/>
      <c r="G12" s="17"/>
      <c r="H12" s="17"/>
      <c r="I12" s="17"/>
      <c r="J12" s="18"/>
    </row>
    <row r="13" spans="1:12" x14ac:dyDescent="0.25">
      <c r="A13" s="16"/>
      <c r="B13" s="17"/>
      <c r="C13" s="17"/>
      <c r="D13" s="49"/>
      <c r="E13" s="47"/>
      <c r="F13" s="55"/>
      <c r="G13" s="17"/>
      <c r="H13" s="17"/>
      <c r="I13" s="17"/>
      <c r="J13" s="18"/>
    </row>
    <row r="14" spans="1:12" x14ac:dyDescent="0.25">
      <c r="A14" s="6"/>
      <c r="D14" s="36"/>
      <c r="E14" s="32"/>
      <c r="F14" s="56"/>
      <c r="J14" s="8"/>
    </row>
    <row r="15" spans="1:12" x14ac:dyDescent="0.25">
      <c r="A15" s="16"/>
      <c r="B15" s="17"/>
      <c r="C15" s="17"/>
      <c r="D15" s="49"/>
      <c r="E15" s="47"/>
      <c r="F15" s="55"/>
      <c r="G15" s="17"/>
      <c r="H15" s="17"/>
      <c r="I15" s="17"/>
      <c r="J15" s="18"/>
    </row>
    <row r="16" spans="1:12" x14ac:dyDescent="0.25">
      <c r="A16" s="6"/>
      <c r="D16" s="36"/>
      <c r="E16" s="32"/>
      <c r="F16" s="56"/>
      <c r="J16" s="8"/>
    </row>
    <row r="17" spans="1:10" x14ac:dyDescent="0.25">
      <c r="A17" s="16"/>
      <c r="B17" s="17"/>
      <c r="C17" s="17"/>
      <c r="D17" s="49"/>
      <c r="E17" s="47"/>
      <c r="F17" s="55"/>
      <c r="G17" s="17"/>
      <c r="H17" s="17"/>
      <c r="I17" s="17"/>
      <c r="J17" s="18"/>
    </row>
    <row r="18" spans="1:10" x14ac:dyDescent="0.25">
      <c r="A18" s="6"/>
      <c r="D18" s="36"/>
      <c r="E18" s="32"/>
      <c r="F18" s="56"/>
      <c r="J18" s="8"/>
    </row>
    <row r="19" spans="1:10" ht="15.75" thickBot="1" x14ac:dyDescent="0.3">
      <c r="A19" s="6"/>
      <c r="D19" s="36"/>
      <c r="E19" s="32"/>
      <c r="F19" s="56"/>
      <c r="J19" s="8"/>
    </row>
    <row r="20" spans="1:10" ht="15.75" thickBot="1" x14ac:dyDescent="0.3">
      <c r="A20" s="15" t="s">
        <v>8</v>
      </c>
      <c r="B20" s="33"/>
      <c r="C20" s="33"/>
      <c r="D20" s="84">
        <f>SUM(D9:D19)</f>
        <v>13300</v>
      </c>
      <c r="E20" s="84">
        <f>SUM(E9:E19)</f>
        <v>13300</v>
      </c>
      <c r="F20" s="84">
        <f>SUM(F9:F19)</f>
        <v>13300</v>
      </c>
      <c r="G20" s="33"/>
      <c r="H20" s="33"/>
      <c r="I20" s="33"/>
      <c r="J20" s="34"/>
    </row>
    <row r="21" spans="1:10" x14ac:dyDescent="0.25">
      <c r="A21" s="6"/>
      <c r="D21" s="25"/>
      <c r="F21" s="54"/>
      <c r="J21" s="8"/>
    </row>
    <row r="22" spans="1:10" x14ac:dyDescent="0.25">
      <c r="A22" s="46" t="s">
        <v>15</v>
      </c>
      <c r="B22" s="39"/>
      <c r="C22" s="39"/>
      <c r="D22" s="41"/>
      <c r="E22" s="39"/>
      <c r="F22" s="79"/>
      <c r="G22" s="39"/>
      <c r="H22" s="39"/>
      <c r="I22" s="39"/>
      <c r="J22" s="40"/>
    </row>
    <row r="23" spans="1:10" x14ac:dyDescent="0.25">
      <c r="A23" s="16" t="s">
        <v>70</v>
      </c>
      <c r="B23" s="17"/>
      <c r="C23" s="17"/>
      <c r="D23" s="49">
        <v>6891</v>
      </c>
      <c r="E23" s="47">
        <v>7373</v>
      </c>
      <c r="F23" s="55">
        <v>8479</v>
      </c>
      <c r="G23" s="17"/>
      <c r="H23" s="17"/>
      <c r="I23" s="17"/>
      <c r="J23" s="18"/>
    </row>
    <row r="24" spans="1:10" x14ac:dyDescent="0.25">
      <c r="A24" s="16" t="s">
        <v>69</v>
      </c>
      <c r="B24" s="17"/>
      <c r="C24" s="17"/>
      <c r="D24" s="49">
        <v>12669.12</v>
      </c>
      <c r="E24" s="88">
        <v>-5652.93</v>
      </c>
      <c r="F24" s="55">
        <v>2514.83</v>
      </c>
      <c r="G24" s="17"/>
      <c r="H24" s="17"/>
      <c r="I24" s="17"/>
      <c r="J24" s="18"/>
    </row>
    <row r="25" spans="1:10" x14ac:dyDescent="0.25">
      <c r="A25" s="16"/>
      <c r="B25" s="17"/>
      <c r="C25" s="17"/>
      <c r="D25" s="49"/>
      <c r="E25" s="47"/>
      <c r="F25" s="55"/>
      <c r="G25" s="17"/>
      <c r="H25" s="17"/>
      <c r="I25" s="17"/>
      <c r="J25" s="18"/>
    </row>
    <row r="26" spans="1:10" x14ac:dyDescent="0.25">
      <c r="A26" s="16"/>
      <c r="B26" s="17"/>
      <c r="C26" s="17"/>
      <c r="D26" s="49"/>
      <c r="E26" s="47"/>
      <c r="F26" s="55"/>
      <c r="G26" s="17"/>
      <c r="H26" s="17"/>
      <c r="I26" s="17"/>
      <c r="J26" s="18"/>
    </row>
    <row r="27" spans="1:10" ht="15.75" thickBot="1" x14ac:dyDescent="0.3">
      <c r="A27" s="43"/>
      <c r="B27" s="44"/>
      <c r="C27" s="44"/>
      <c r="D27" s="81"/>
      <c r="E27" s="82"/>
      <c r="F27" s="83"/>
      <c r="G27" s="44"/>
      <c r="H27" s="44"/>
      <c r="I27" s="44"/>
      <c r="J27" s="45"/>
    </row>
    <row r="28" spans="1:10" ht="15.75" thickBot="1" x14ac:dyDescent="0.3">
      <c r="A28" s="15" t="s">
        <v>8</v>
      </c>
      <c r="B28" s="33"/>
      <c r="C28" s="33"/>
      <c r="D28" s="84">
        <f>SUM(D23:D27)</f>
        <v>19560.120000000003</v>
      </c>
      <c r="E28" s="84">
        <f t="shared" ref="E28:F28" si="0">SUM(E23:E27)</f>
        <v>1720.0699999999997</v>
      </c>
      <c r="F28" s="84">
        <f t="shared" si="0"/>
        <v>10993.83</v>
      </c>
      <c r="G28" s="33"/>
      <c r="H28" s="33"/>
      <c r="I28" s="33"/>
      <c r="J28" s="34"/>
    </row>
    <row r="29" spans="1:10" ht="15.75" thickBot="1" x14ac:dyDescent="0.3">
      <c r="A29" s="6"/>
      <c r="D29" s="25"/>
      <c r="F29" s="54"/>
      <c r="J29" s="8"/>
    </row>
    <row r="30" spans="1:10" ht="15.75" thickBot="1" x14ac:dyDescent="0.3">
      <c r="A30" s="15" t="s">
        <v>16</v>
      </c>
      <c r="B30" s="33"/>
      <c r="C30" s="33"/>
      <c r="D30" s="84">
        <f>D20+D28</f>
        <v>32860.120000000003</v>
      </c>
      <c r="E30" s="84">
        <f t="shared" ref="E30:F30" si="1">E20+E28</f>
        <v>15020.07</v>
      </c>
      <c r="F30" s="84">
        <f t="shared" si="1"/>
        <v>24293.83</v>
      </c>
      <c r="G30" s="33"/>
      <c r="H30" s="33"/>
      <c r="I30" s="33"/>
      <c r="J30" s="34"/>
    </row>
    <row r="31" spans="1:10" ht="15.75" thickBot="1" x14ac:dyDescent="0.3">
      <c r="A31" s="11"/>
      <c r="B31" s="12"/>
      <c r="C31" s="12"/>
      <c r="D31" s="26"/>
      <c r="E31" s="12"/>
      <c r="F31" s="80"/>
      <c r="G31" s="12"/>
      <c r="H31" s="12"/>
      <c r="I31" s="12"/>
      <c r="J31" s="13"/>
    </row>
  </sheetData>
  <mergeCells count="3">
    <mergeCell ref="A1:J1"/>
    <mergeCell ref="A2:J2"/>
    <mergeCell ref="G5:J5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</vt:lpstr>
      <vt:lpstr>Reserves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Caroline Boyden</cp:lastModifiedBy>
  <cp:lastPrinted>2024-11-03T11:10:34Z</cp:lastPrinted>
  <dcterms:created xsi:type="dcterms:W3CDTF">2015-06-05T18:17:20Z</dcterms:created>
  <dcterms:modified xsi:type="dcterms:W3CDTF">2026-04-04T09:41:51Z</dcterms:modified>
</cp:coreProperties>
</file>